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REI3Q14" sheetId="1" r:id="rId1"/>
  </sheets>
  <definedNames>
    <definedName name="PAGE1">'REI3Q14'!$A$2:$L$67</definedName>
    <definedName name="PAGE2">'REI3Q14'!$A$71:$L$141</definedName>
    <definedName name="_xlnm.Print_Area" localSheetId="0">'REI3Q14'!$A$70:$L$145</definedName>
  </definedNames>
  <calcPr fullCalcOnLoad="1"/>
</workbook>
</file>

<file path=xl/sharedStrings.xml><?xml version="1.0" encoding="utf-8"?>
<sst xmlns="http://schemas.openxmlformats.org/spreadsheetml/2006/main" count="179" uniqueCount="157">
  <si>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</si>
  <si>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</si>
  <si>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</si>
  <si>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</si>
  <si>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</si>
  <si>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</si>
  <si>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</si>
  <si>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</si>
  <si>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</si>
  <si>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</si>
  <si>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</si>
  <si>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</si>
  <si>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</si>
  <si>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</si>
  <si>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</si>
  <si>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</si>
  <si>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</si>
  <si>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</si>
  <si>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</si>
  <si>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</si>
  <si>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</si>
  <si>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</si>
  <si>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</si>
  <si>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</si>
  <si>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</si>
  <si>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</si>
  <si>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</si>
  <si>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</si>
  <si>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</si>
  <si>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</si>
  <si>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</si>
  <si>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</si>
  <si>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</si>
  <si>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</si>
  <si>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</si>
  <si>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</si>
  <si>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</si>
  <si>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</si>
  <si>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</si>
  <si>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</si>
  <si>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</si>
  <si>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</si>
  <si>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</si>
  <si>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</si>
  <si>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</si>
  <si>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</si>
  <si>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</si>
  <si>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</si>
  <si>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</si>
  <si>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</si>
  <si>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</si>
  <si>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</si>
  <si>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</si>
  <si>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</si>
  <si>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</si>
  <si>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</si>
  <si>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</si>
  <si>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</si>
  <si>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</si>
  <si>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</si>
  <si>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</si>
  <si>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</si>
  <si>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</si>
  <si>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</si>
  <si>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</si>
  <si>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</si>
  <si>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</si>
  <si>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</si>
  <si>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</si>
  <si>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</si>
  <si>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</si>
  <si>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</si>
  <si>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</si>
  <si>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</si>
  <si>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</si>
  <si>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</si>
  <si>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</si>
  <si>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</si>
  <si>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</si>
  <si>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</si>
  <si>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</si>
  <si>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</si>
  <si>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</si>
  <si>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</si>
  <si>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</si>
  <si>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</si>
  <si>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</si>
  <si>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</si>
  <si>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</si>
  <si>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</si>
  <si>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</si>
  <si>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</si>
  <si>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</si>
  <si>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</si>
  <si>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</si>
  <si>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</si>
  <si>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</si>
  <si>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</si>
  <si>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</si>
  <si>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</si>
  <si>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</si>
  <si>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</si>
  <si>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</si>
  <si>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</si>
  <si>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</si>
  <si>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</si>
  <si>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</si>
  <si>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</si>
  <si>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</si>
  <si>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</si>
  <si>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</si>
  <si>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</si>
  <si>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</si>
  <si>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</si>
  <si>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</si>
  <si>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</si>
  <si>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</si>
  <si>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</si>
  <si>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</si>
  <si>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</si>
  <si>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</si>
  <si>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</si>
  <si>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</si>
  <si>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</si>
  <si>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</si>
  <si>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</si>
  <si>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</si>
  <si>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</si>
  <si>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</si>
  <si>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</si>
  <si>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</si>
  <si>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</si>
  <si>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</si>
  <si>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</si>
  <si>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</si>
  <si>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</si>
  <si>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</si>
  <si>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</si>
  <si>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</si>
  <si>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</si>
  <si>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</si>
  <si>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</si>
  <si>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</si>
  <si>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</si>
  <si>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</si>
  <si>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</si>
  <si>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</si>
  <si>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</si>
  <si>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</si>
  <si>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</si>
  <si>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</si>
  <si>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</si>
  <si>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</si>
  <si>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</si>
  <si>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                                                            QUARTER  3  YEAR  2014</t>
  </si>
  <si>
    <t>TITLE  VICE PRESIDENT FINANCE OF SOO LINE CORPORATION</t>
  </si>
  <si>
    <t>DATE___10/30/2014_____    SIGNATURE_______/s/ John J. Huber________________________________________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</si>
</sst>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5"/>
  <sheetViews>
    <sheetView tabSelected="1" showOutlineSymbols="0" zoomScale="87" zoomScaleNormal="87" zoomScalePageLayoutView="0" workbookViewId="0" topLeftCell="A1">
      <selection activeCell="B143" sqref="B143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113</v>
      </c>
      <c r="F2" s="10"/>
      <c r="G2" s="16" t="s">
        <v>152</v>
      </c>
    </row>
    <row r="3" spans="2:10" ht="15">
      <c r="B3" t="s">
        <v>0</v>
      </c>
      <c r="F3" s="10"/>
      <c r="G3" s="16" t="s">
        <v>114</v>
      </c>
      <c r="J3" s="16" t="s">
        <v>122</v>
      </c>
    </row>
    <row r="4" ht="15">
      <c r="G4" s="16" t="s">
        <v>115</v>
      </c>
    </row>
    <row r="5" spans="2:7" ht="15">
      <c r="B5" t="s">
        <v>108</v>
      </c>
      <c r="G5" s="15" t="s">
        <v>154</v>
      </c>
    </row>
    <row r="6" spans="2:9" ht="15">
      <c r="B6" t="s">
        <v>112</v>
      </c>
      <c r="G6" t="s">
        <v>1</v>
      </c>
      <c r="H6" s="5">
        <f ca="1">NOW()</f>
        <v>41942.63183194445</v>
      </c>
      <c r="I6" s="2" t="s">
        <v>110</v>
      </c>
    </row>
    <row r="7" ht="15">
      <c r="B7" t="s">
        <v>106</v>
      </c>
    </row>
    <row r="8" spans="5:11" ht="15">
      <c r="E8" s="41" t="s">
        <v>153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458479</v>
      </c>
      <c r="F13" s="2"/>
      <c r="G13" s="1">
        <v>426911</v>
      </c>
      <c r="H13" s="2"/>
      <c r="I13" s="1">
        <v>1286814</v>
      </c>
      <c r="J13" s="2"/>
      <c r="K13" s="1">
        <v>1260282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116</v>
      </c>
      <c r="C16" s="8" t="s">
        <v>17</v>
      </c>
      <c r="E16" s="1">
        <v>11782</v>
      </c>
      <c r="F16" s="2"/>
      <c r="G16" s="1">
        <v>11994</v>
      </c>
      <c r="H16" s="2"/>
      <c r="I16" s="1">
        <v>32583</v>
      </c>
      <c r="J16" s="2"/>
      <c r="K16" s="1">
        <v>32999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117</v>
      </c>
      <c r="C18" s="8" t="s">
        <v>20</v>
      </c>
      <c r="E18" s="4">
        <f>SUM(E13:E17)</f>
        <v>470261</v>
      </c>
      <c r="G18" s="4">
        <f>SUM(G13:G17)</f>
        <v>438905</v>
      </c>
      <c r="I18" s="4">
        <f>SUM(I13:I17)</f>
        <v>1319397</v>
      </c>
      <c r="K18" s="4">
        <f>SUM(K13:K17)</f>
        <v>1293281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21544</v>
      </c>
      <c r="F21" s="2"/>
      <c r="G21" s="1">
        <v>23260</v>
      </c>
      <c r="H21" s="2"/>
      <c r="I21" s="1">
        <v>228193</v>
      </c>
      <c r="J21" s="2"/>
      <c r="K21" s="1">
        <v>70852</v>
      </c>
      <c r="L21" s="2"/>
    </row>
    <row r="22" spans="2:12" ht="15">
      <c r="B22" t="s">
        <v>24</v>
      </c>
      <c r="C22" s="8" t="s">
        <v>25</v>
      </c>
      <c r="E22" s="1">
        <v>46086</v>
      </c>
      <c r="F22" s="2"/>
      <c r="G22" s="1">
        <v>62342</v>
      </c>
      <c r="H22" s="2"/>
      <c r="I22" s="1">
        <v>136822</v>
      </c>
      <c r="J22" s="2"/>
      <c r="K22" s="1">
        <v>157445</v>
      </c>
      <c r="L22" s="2"/>
    </row>
    <row r="23" spans="2:11" ht="15">
      <c r="B23" t="s">
        <v>26</v>
      </c>
      <c r="C23" s="8" t="s">
        <v>27</v>
      </c>
      <c r="E23" s="4">
        <f>E21+E22</f>
        <v>67630</v>
      </c>
      <c r="G23" s="4">
        <f>G21+G22</f>
        <v>85602</v>
      </c>
      <c r="I23" s="4">
        <f>I21+I22</f>
        <v>365015</v>
      </c>
      <c r="K23" s="4">
        <f>K21+K22</f>
        <v>228297</v>
      </c>
    </row>
    <row r="24" spans="2:11" ht="15">
      <c r="B24" t="s">
        <v>28</v>
      </c>
      <c r="C24" s="8" t="s">
        <v>29</v>
      </c>
      <c r="E24" s="1">
        <v>4536</v>
      </c>
      <c r="F24" s="2"/>
      <c r="G24" s="1">
        <v>5510</v>
      </c>
      <c r="H24" s="2"/>
      <c r="I24" s="1">
        <v>13926</v>
      </c>
      <c r="J24" s="2"/>
      <c r="K24" s="1">
        <v>16381</v>
      </c>
    </row>
    <row r="25" spans="2:11" ht="15">
      <c r="B25" t="s">
        <v>30</v>
      </c>
      <c r="C25" s="8" t="s">
        <v>31</v>
      </c>
      <c r="E25" s="1">
        <v>22790</v>
      </c>
      <c r="F25" s="2"/>
      <c r="G25" s="1">
        <v>29631</v>
      </c>
      <c r="H25" s="2"/>
      <c r="I25" s="1">
        <v>83336</v>
      </c>
      <c r="J25" s="2"/>
      <c r="K25" s="1">
        <v>104153</v>
      </c>
    </row>
    <row r="26" spans="2:11" ht="15">
      <c r="B26" t="s">
        <v>32</v>
      </c>
      <c r="C26" s="8" t="s">
        <v>33</v>
      </c>
      <c r="E26" s="4">
        <f>E24+E25</f>
        <v>27326</v>
      </c>
      <c r="G26" s="4">
        <f>G24+G25</f>
        <v>35141</v>
      </c>
      <c r="I26" s="4">
        <f>I24+I25</f>
        <v>97262</v>
      </c>
      <c r="K26" s="4">
        <f>K24+K25</f>
        <v>120534</v>
      </c>
    </row>
    <row r="27" spans="2:11" ht="15">
      <c r="B27" t="s">
        <v>34</v>
      </c>
      <c r="C27" s="8" t="s">
        <v>35</v>
      </c>
      <c r="E27" s="1">
        <v>131735</v>
      </c>
      <c r="F27" s="2"/>
      <c r="G27" s="1">
        <v>112863</v>
      </c>
      <c r="H27" s="2"/>
      <c r="I27" s="1">
        <v>408026</v>
      </c>
      <c r="J27" s="2"/>
      <c r="K27" s="1">
        <v>411802</v>
      </c>
    </row>
    <row r="28" spans="2:11" ht="15">
      <c r="B28" t="s">
        <v>36</v>
      </c>
      <c r="C28" s="8" t="s">
        <v>37</v>
      </c>
      <c r="E28" s="1">
        <v>9539</v>
      </c>
      <c r="F28" s="2"/>
      <c r="G28" s="1">
        <v>12753</v>
      </c>
      <c r="H28" s="2"/>
      <c r="I28" s="1">
        <v>26044</v>
      </c>
      <c r="J28" s="2"/>
      <c r="K28" s="1">
        <v>28459</v>
      </c>
    </row>
    <row r="29" spans="2:11" ht="15">
      <c r="B29" t="s">
        <v>38</v>
      </c>
      <c r="C29" s="8" t="s">
        <v>39</v>
      </c>
      <c r="E29" s="1">
        <v>43563</v>
      </c>
      <c r="F29" s="2"/>
      <c r="G29" s="1">
        <v>29564</v>
      </c>
      <c r="H29" s="2"/>
      <c r="I29" s="1">
        <v>146284</v>
      </c>
      <c r="J29" s="2"/>
      <c r="K29" s="1">
        <v>126271</v>
      </c>
    </row>
    <row r="30" spans="2:11" ht="15">
      <c r="B30" t="s">
        <v>40</v>
      </c>
      <c r="C30" s="8" t="s">
        <v>41</v>
      </c>
      <c r="E30" s="4">
        <f>E23+E26+E27+E28+E29</f>
        <v>279793</v>
      </c>
      <c r="G30" s="4">
        <f>G23+G26+G27+G28+G29</f>
        <v>275923</v>
      </c>
      <c r="I30" s="4">
        <f>I23+I26+I27+I28+I29</f>
        <v>1042631</v>
      </c>
      <c r="K30" s="4">
        <f>K23+K26+K27+K28+K29</f>
        <v>915363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190468</v>
      </c>
      <c r="G33" s="4">
        <f>G18-G30</f>
        <v>162982</v>
      </c>
      <c r="I33" s="4">
        <f>I18-I30</f>
        <v>276766</v>
      </c>
      <c r="K33" s="4">
        <f>K18-K30</f>
        <v>377918</v>
      </c>
    </row>
    <row r="34" spans="2:12" ht="15">
      <c r="B34" t="s">
        <v>45</v>
      </c>
      <c r="C34" s="8" t="s">
        <v>46</v>
      </c>
      <c r="E34" s="1">
        <v>4061</v>
      </c>
      <c r="F34" s="2"/>
      <c r="G34" s="1">
        <v>3094</v>
      </c>
      <c r="H34" s="2"/>
      <c r="I34" s="1">
        <v>13424</v>
      </c>
      <c r="J34" s="2"/>
      <c r="K34" s="1">
        <v>9307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1866</v>
      </c>
      <c r="F37" s="2"/>
      <c r="G37" s="1">
        <v>1146</v>
      </c>
      <c r="H37" s="2"/>
      <c r="I37" s="1">
        <v>5309</v>
      </c>
      <c r="J37" s="2"/>
      <c r="K37" s="1">
        <v>1367</v>
      </c>
      <c r="L37" s="2"/>
    </row>
    <row r="38" spans="2:11" ht="15">
      <c r="B38" s="16" t="s">
        <v>118</v>
      </c>
      <c r="C38" s="8" t="s">
        <v>52</v>
      </c>
      <c r="E38" s="4">
        <f>E36+E37</f>
        <v>1866</v>
      </c>
      <c r="G38" s="4">
        <f>G36+G37</f>
        <v>1146</v>
      </c>
      <c r="I38" s="4">
        <f>I36+I37</f>
        <v>5309</v>
      </c>
      <c r="K38" s="4">
        <f>K36+K37</f>
        <v>1367</v>
      </c>
    </row>
    <row r="39" spans="2:11" ht="15">
      <c r="B39" s="16" t="s">
        <v>119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61</v>
      </c>
      <c r="F40" s="2"/>
      <c r="G40" s="1">
        <v>946</v>
      </c>
      <c r="H40" s="2"/>
      <c r="I40" s="1">
        <v>230800</v>
      </c>
      <c r="J40" s="2"/>
      <c r="K40" s="1">
        <v>1201</v>
      </c>
    </row>
    <row r="41" spans="2:11" ht="15">
      <c r="B41" t="s">
        <v>56</v>
      </c>
      <c r="C41" s="8" t="s">
        <v>57</v>
      </c>
      <c r="E41" s="4">
        <f>E33+E34+E38-E40</f>
        <v>196334</v>
      </c>
      <c r="G41" s="4">
        <f>G33+G34+G38-G40</f>
        <v>166276</v>
      </c>
      <c r="I41" s="4">
        <f>I33+I34+I38-I40</f>
        <v>64699</v>
      </c>
      <c r="K41" s="4">
        <f>K33+K34+K38-K40</f>
        <v>387391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132</v>
      </c>
      <c r="C44" s="8" t="s">
        <v>59</v>
      </c>
      <c r="E44" s="1">
        <v>24352</v>
      </c>
      <c r="F44" s="2"/>
      <c r="G44" s="1">
        <v>24485</v>
      </c>
      <c r="H44" s="2"/>
      <c r="I44" s="1">
        <v>71525</v>
      </c>
      <c r="J44" s="2"/>
      <c r="K44" s="1">
        <v>73195</v>
      </c>
    </row>
    <row r="45" spans="2:11" ht="15">
      <c r="B45" t="s">
        <v>60</v>
      </c>
      <c r="C45" s="8" t="s">
        <v>61</v>
      </c>
      <c r="E45" s="1">
        <v>8</v>
      </c>
      <c r="F45" s="2"/>
      <c r="G45" s="1">
        <v>10</v>
      </c>
      <c r="H45" s="2"/>
      <c r="I45" s="1">
        <v>53</v>
      </c>
      <c r="J45" s="2"/>
      <c r="K45" s="1">
        <v>268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24360</v>
      </c>
      <c r="G47" s="4">
        <f>SUM(G44:G46)</f>
        <v>24495</v>
      </c>
      <c r="I47" s="4">
        <f>SUM(I44:I46)</f>
        <v>71578</v>
      </c>
      <c r="K47" s="4">
        <f>SUM(K44:K46)</f>
        <v>73463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171974</v>
      </c>
      <c r="G50" s="4">
        <f>G41-G47</f>
        <v>141781</v>
      </c>
      <c r="I50" s="4">
        <f>I41-I47</f>
        <v>-6879</v>
      </c>
      <c r="K50" s="4">
        <f>K41-K47</f>
        <v>313928</v>
      </c>
    </row>
    <row r="51" spans="2:11" ht="15">
      <c r="B51" s="16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171974</v>
      </c>
      <c r="G53" s="4">
        <f>+G50-G51-G52</f>
        <v>141781</v>
      </c>
      <c r="I53" s="4">
        <f>+I50-I51-I52</f>
        <v>-6879</v>
      </c>
      <c r="K53" s="4">
        <f>+K50-K51-K52</f>
        <v>313928</v>
      </c>
    </row>
    <row r="54" spans="2:11" ht="15">
      <c r="B54" t="s">
        <v>73</v>
      </c>
      <c r="C54" s="8" t="s">
        <v>74</v>
      </c>
      <c r="E54" s="1">
        <v>169736</v>
      </c>
      <c r="F54" s="2"/>
      <c r="G54" s="1">
        <v>8706</v>
      </c>
      <c r="H54" s="2"/>
      <c r="I54" s="1">
        <v>139638</v>
      </c>
      <c r="J54" s="2"/>
      <c r="K54" s="1">
        <v>31294</v>
      </c>
    </row>
    <row r="55" spans="2:11" ht="15">
      <c r="B55" t="s">
        <v>75</v>
      </c>
      <c r="C55" s="8" t="s">
        <v>76</v>
      </c>
      <c r="E55" s="1">
        <v>-105222</v>
      </c>
      <c r="F55" s="2"/>
      <c r="G55" s="1">
        <v>45551</v>
      </c>
      <c r="H55" s="2"/>
      <c r="I55" s="1">
        <v>-149741</v>
      </c>
      <c r="J55" s="2"/>
      <c r="K55" s="1">
        <v>77836</v>
      </c>
    </row>
    <row r="56" spans="2:11" ht="15">
      <c r="B56" t="s">
        <v>77</v>
      </c>
      <c r="C56" s="8" t="s">
        <v>78</v>
      </c>
      <c r="E56" s="4">
        <f>E53-E54-E55</f>
        <v>107460</v>
      </c>
      <c r="G56" s="4">
        <f>G53-G54-G55</f>
        <v>87524</v>
      </c>
      <c r="I56" s="4">
        <f>I53-I55-I54</f>
        <v>3224</v>
      </c>
      <c r="K56" s="4">
        <f>K53-K55-K54</f>
        <v>204798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107460</v>
      </c>
      <c r="G61" s="4">
        <f>G56+G58+G60</f>
        <v>87524</v>
      </c>
      <c r="I61" s="4">
        <f>I56+I58+I60</f>
        <v>3224</v>
      </c>
      <c r="K61" s="4">
        <f>K56+K58+K60</f>
        <v>204798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111</v>
      </c>
      <c r="C66" s="8" t="s">
        <v>93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121</v>
      </c>
      <c r="C67" s="8" t="s">
        <v>94</v>
      </c>
      <c r="E67" s="4">
        <f>E61+E62-E63+E64+E66</f>
        <v>107460</v>
      </c>
      <c r="G67" s="4">
        <f>G61+G62-G63+G64+G66</f>
        <v>87524</v>
      </c>
      <c r="I67" s="4">
        <f>I61+I62-I63+I64+I66</f>
        <v>3224</v>
      </c>
      <c r="K67" s="4">
        <f>K61+K62-K63+K64+K66</f>
        <v>204798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113</v>
      </c>
      <c r="F71" s="10"/>
      <c r="G71" s="16" t="s">
        <v>152</v>
      </c>
      <c r="I71" s="4"/>
      <c r="J71" s="16" t="s">
        <v>123</v>
      </c>
      <c r="K71" s="4"/>
    </row>
    <row r="72" spans="2:11" ht="15">
      <c r="B72" t="s">
        <v>0</v>
      </c>
      <c r="F72" s="10"/>
      <c r="G72" s="16" t="s">
        <v>114</v>
      </c>
      <c r="I72" s="4"/>
      <c r="K72" s="4"/>
    </row>
    <row r="73" spans="7:11" ht="15">
      <c r="G73" s="16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3  YEAR  2014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41942.63183194445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1" t="s">
        <v>153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3200</v>
      </c>
      <c r="F84" s="2"/>
      <c r="G84" s="1">
        <v>0</v>
      </c>
      <c r="H84" s="2"/>
      <c r="I84" s="1">
        <v>3200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6" t="s">
        <v>129</v>
      </c>
      <c r="C87" s="8" t="s">
        <v>101</v>
      </c>
      <c r="E87" s="3">
        <f>E30/E18</f>
        <v>0.5949738549443819</v>
      </c>
      <c r="G87" s="3">
        <f>G30/G18</f>
        <v>0.6286622389811007</v>
      </c>
      <c r="I87" s="3">
        <f>I30/I18</f>
        <v>0.7902329624821036</v>
      </c>
      <c r="K87" s="3">
        <f>K30/K18</f>
        <v>0.7077835366018677</v>
      </c>
    </row>
    <row r="88" spans="2:11" ht="15">
      <c r="B88" s="16" t="s">
        <v>130</v>
      </c>
      <c r="C88" s="8" t="s">
        <v>102</v>
      </c>
      <c r="E88" s="3">
        <f>(+E23+E26)/E18</f>
        <v>0.20192191144917396</v>
      </c>
      <c r="G88" s="3">
        <f>(+G23+G26)/G18</f>
        <v>0.2751005342841845</v>
      </c>
      <c r="I88" s="3">
        <f>(+I23+I26)/I18</f>
        <v>0.3503699038272787</v>
      </c>
      <c r="K88" s="3">
        <f>(+K23+K26)/K18</f>
        <v>0.2697256048762798</v>
      </c>
    </row>
    <row r="89" spans="2:11" ht="15">
      <c r="B89" s="16" t="s">
        <v>131</v>
      </c>
      <c r="C89" s="8" t="s">
        <v>103</v>
      </c>
      <c r="E89" s="3">
        <f>(+E27+E28)/E18</f>
        <v>0.3004161518816147</v>
      </c>
      <c r="G89" s="3">
        <f>(+G27+G28)/G18</f>
        <v>0.2862031646939543</v>
      </c>
      <c r="I89" s="3">
        <f>(+I27+I28)/I18</f>
        <v>0.32899119825192874</v>
      </c>
      <c r="K89" s="3">
        <f>(+K27+K28)/K18</f>
        <v>0.3404217644889239</v>
      </c>
    </row>
    <row r="90" spans="5:11" ht="15">
      <c r="E90" s="4"/>
      <c r="G90" s="4"/>
      <c r="I90" s="4"/>
      <c r="K90" s="4"/>
    </row>
    <row r="91" spans="2:11" ht="15">
      <c r="B91" s="16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190468</v>
      </c>
      <c r="G92" s="4">
        <f>G33</f>
        <v>162982</v>
      </c>
      <c r="I92" s="4">
        <f>I33</f>
        <v>276766</v>
      </c>
      <c r="K92" s="4">
        <f>K33</f>
        <v>377918</v>
      </c>
    </row>
    <row r="93" spans="2:11" ht="15">
      <c r="B93" s="16" t="s">
        <v>125</v>
      </c>
      <c r="C93" s="8">
        <v>49</v>
      </c>
      <c r="E93" s="4">
        <f>-E54</f>
        <v>-169736</v>
      </c>
      <c r="G93" s="4">
        <f>-G54</f>
        <v>-8706</v>
      </c>
      <c r="I93" s="4">
        <f>-I54</f>
        <v>-139638</v>
      </c>
      <c r="K93" s="4">
        <f>-K54</f>
        <v>-31294</v>
      </c>
    </row>
    <row r="94" spans="2:11" ht="15">
      <c r="B94" s="16" t="s">
        <v>126</v>
      </c>
      <c r="C94" s="8">
        <v>50</v>
      </c>
      <c r="E94" s="4">
        <f>-E55</f>
        <v>105222</v>
      </c>
      <c r="G94" s="4">
        <f>-G55</f>
        <v>-45551</v>
      </c>
      <c r="I94" s="4">
        <f>-I55</f>
        <v>149741</v>
      </c>
      <c r="K94" s="4">
        <f>-K55</f>
        <v>-77836</v>
      </c>
    </row>
    <row r="95" spans="2:11" ht="15">
      <c r="B95" s="16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128</v>
      </c>
      <c r="C96" s="8">
        <v>52</v>
      </c>
      <c r="E96" s="1">
        <v>20</v>
      </c>
      <c r="F96" s="2"/>
      <c r="G96" s="1">
        <v>43</v>
      </c>
      <c r="H96" s="2"/>
      <c r="I96" s="1">
        <v>98</v>
      </c>
      <c r="J96" s="2"/>
      <c r="K96" s="1">
        <v>140</v>
      </c>
    </row>
    <row r="97" spans="2:11" ht="15">
      <c r="B97" t="s">
        <v>105</v>
      </c>
      <c r="C97" s="8">
        <v>53</v>
      </c>
      <c r="E97" s="4">
        <f>E92+E93+E94-E95+E96</f>
        <v>125974</v>
      </c>
      <c r="G97" s="4">
        <f>G92+G93+G94-G95+G96</f>
        <v>108768</v>
      </c>
      <c r="I97" s="4">
        <f>I92+I93+I94-I95+I96</f>
        <v>286967</v>
      </c>
      <c r="K97" s="4">
        <f>K92+K93+K94-K95+K96</f>
        <v>268928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/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42"/>
      <c r="E103" s="4"/>
      <c r="G103" s="4"/>
      <c r="I103" s="4"/>
      <c r="K103" s="4"/>
    </row>
    <row r="104" spans="2:11" ht="15">
      <c r="B104" s="42"/>
      <c r="E104" s="4"/>
      <c r="G104" s="4"/>
      <c r="I104" s="4"/>
      <c r="K104" s="4"/>
    </row>
    <row r="105" spans="2:11" ht="15">
      <c r="B105" s="42"/>
      <c r="E105" s="4"/>
      <c r="G105" s="4"/>
      <c r="I105" s="4"/>
      <c r="K105" s="4"/>
    </row>
    <row r="106" spans="2:11" ht="15">
      <c r="B106" s="43"/>
      <c r="E106" s="4"/>
      <c r="G106" s="4"/>
      <c r="I106" s="4"/>
      <c r="K106" s="4"/>
    </row>
    <row r="107" spans="2:11" ht="15">
      <c r="B107" s="43"/>
      <c r="E107" s="4"/>
      <c r="G107" s="4"/>
      <c r="I107" s="4"/>
      <c r="K107" s="4"/>
    </row>
    <row r="108" spans="2:11" ht="15">
      <c r="B108" s="43"/>
      <c r="E108" s="4"/>
      <c r="G108" s="4"/>
      <c r="I108" s="4"/>
      <c r="K108" s="4"/>
    </row>
    <row r="109" spans="2:11" ht="15">
      <c r="B109" s="43"/>
      <c r="E109" s="4"/>
      <c r="G109" s="4"/>
      <c r="I109" s="4"/>
      <c r="K109" s="4"/>
    </row>
    <row r="110" spans="2:11" ht="15">
      <c r="B110" s="43"/>
      <c r="E110" s="4"/>
      <c r="G110" s="4"/>
      <c r="I110" s="4"/>
      <c r="K110" s="4"/>
    </row>
    <row r="111" spans="2:11" ht="15">
      <c r="B111" s="42"/>
      <c r="E111" s="4"/>
      <c r="G111" s="4"/>
      <c r="I111" s="4"/>
      <c r="K111" s="4"/>
    </row>
    <row r="112" spans="2:11" ht="15">
      <c r="B112" s="42"/>
      <c r="E112" s="4"/>
      <c r="G112" s="4"/>
      <c r="I112" s="4"/>
      <c r="K112" s="4"/>
    </row>
    <row r="113" spans="2:11" ht="15">
      <c r="B113" s="15" t="s">
        <v>139</v>
      </c>
      <c r="E113" s="4"/>
      <c r="G113" s="4"/>
      <c r="I113" s="4"/>
      <c r="K113" s="4"/>
    </row>
    <row r="114" spans="2:11" ht="15">
      <c r="B114" s="15" t="s">
        <v>140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141</v>
      </c>
      <c r="E116" s="4"/>
      <c r="G116" s="4"/>
      <c r="I116" s="4"/>
      <c r="K116" s="4"/>
    </row>
    <row r="117" spans="2:11" ht="15">
      <c r="B117" s="15" t="s">
        <v>142</v>
      </c>
      <c r="E117" s="4"/>
      <c r="G117" s="4"/>
      <c r="I117" s="4"/>
      <c r="K117" s="4"/>
    </row>
    <row r="118" spans="2:11" ht="15">
      <c r="B118" s="15" t="s">
        <v>143</v>
      </c>
      <c r="E118" s="4"/>
      <c r="G118" s="4"/>
      <c r="I118" s="4"/>
      <c r="K118" s="4"/>
    </row>
    <row r="119" spans="2:11" ht="15">
      <c r="B119" s="15" t="s">
        <v>144</v>
      </c>
      <c r="E119" s="4"/>
      <c r="G119" s="4"/>
      <c r="I119" s="4"/>
      <c r="K119" s="4"/>
    </row>
    <row r="120" spans="2:11" ht="15">
      <c r="B120" s="15" t="s">
        <v>145</v>
      </c>
      <c r="E120" s="4"/>
      <c r="G120" s="4"/>
      <c r="I120" s="4"/>
      <c r="K120" s="4"/>
    </row>
    <row r="121" spans="2:11" ht="15">
      <c r="B121" s="15" t="s">
        <v>146</v>
      </c>
      <c r="E121" s="4"/>
      <c r="G121" s="4"/>
      <c r="I121" s="4"/>
      <c r="K121" s="4"/>
    </row>
    <row r="122" spans="2:11" ht="15">
      <c r="B122" s="15" t="s">
        <v>147</v>
      </c>
      <c r="E122" s="4"/>
      <c r="G122" s="4"/>
      <c r="I122" s="4"/>
      <c r="K122" s="4"/>
    </row>
    <row r="123" spans="2:11" ht="15">
      <c r="B123" s="15" t="s">
        <v>148</v>
      </c>
      <c r="E123" s="4"/>
      <c r="G123" s="4"/>
      <c r="I123" s="4"/>
      <c r="K123" s="4"/>
    </row>
    <row r="124" spans="2:11" ht="15">
      <c r="B124" s="15" t="s">
        <v>149</v>
      </c>
      <c r="E124" s="4"/>
      <c r="G124" s="4"/>
      <c r="I124" s="4"/>
      <c r="K124" s="4"/>
    </row>
    <row r="125" spans="2:11" ht="15">
      <c r="B125" s="15" t="s">
        <v>150</v>
      </c>
      <c r="E125" s="4"/>
      <c r="G125" s="4"/>
      <c r="I125" s="4"/>
      <c r="K125" s="4"/>
    </row>
    <row r="126" ht="15">
      <c r="B126" s="15" t="s">
        <v>151</v>
      </c>
    </row>
    <row r="128" spans="1:15" ht="1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</row>
    <row r="129" spans="1:15" ht="15">
      <c r="A129" s="11"/>
      <c r="B129" s="18" t="s">
        <v>133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</row>
    <row r="130" spans="1:15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</row>
    <row r="131" spans="1:15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</row>
    <row r="132" spans="1:15" ht="15">
      <c r="A132" s="11"/>
      <c r="B132" s="27" t="s">
        <v>134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</row>
    <row r="133" spans="1:15" ht="15">
      <c r="A133" s="11"/>
      <c r="B133" s="27" t="s">
        <v>137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</row>
    <row r="134" spans="1:15" ht="15">
      <c r="A134" s="11"/>
      <c r="B134" s="27" t="s">
        <v>138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</row>
    <row r="135" spans="1:15" ht="15">
      <c r="A135" s="11"/>
      <c r="B135" s="27" t="s">
        <v>135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</row>
    <row r="136" spans="1:20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27" t="s">
        <v>136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</row>
    <row r="139" spans="2:9" ht="15">
      <c r="B139" s="27" t="s">
        <v>155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156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2014-10-30T19:50:47Z</cp:lastPrinted>
  <dcterms:created xsi:type="dcterms:W3CDTF">2001-04-24T12:43:20Z</dcterms:created>
  <dcterms:modified xsi:type="dcterms:W3CDTF">2014-10-30T20:10:15Z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